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<sst xmlns="http://schemas.openxmlformats.org/spreadsheetml/2006/main" count="134" uniqueCount="88">
  <si>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TIT</t>
  </si>
  <si>
    <t>CAP</t>
  </si>
  <si>
    <t>ART</t>
  </si>
  <si>
    <t>Preventivo 2010</t>
  </si>
  <si>
    <t>Consuntivo 2010</t>
  </si>
  <si>
    <t>Scostamento</t>
  </si>
  <si>
    <t>Preventivo 2011</t>
  </si>
  <si>
    <t>Descrizione</t>
  </si>
  <si>
    <t>I</t>
  </si>
  <si>
    <t>ENTRATE CORRENTI</t>
  </si>
  <si>
    <t>Quote contributive a carico degli iscritti</t>
  </si>
  <si>
    <t>Contributo iscritti</t>
  </si>
  <si>
    <t>Contributi per nuove iscrizioni</t>
  </si>
  <si>
    <t>Totali Capitolo …………..</t>
  </si>
  <si>
    <t>II</t>
  </si>
  <si>
    <t>Quote di partecipazione a carico degli iscritti</t>
  </si>
  <si>
    <t>Tassazione notule</t>
  </si>
  <si>
    <t>III</t>
  </si>
  <si>
    <t>Altri proventi</t>
  </si>
  <si>
    <t>Interessi su depositi</t>
  </si>
  <si>
    <t>Gestione Patrimoni - interessi su titoli</t>
  </si>
  <si>
    <t>Proventi per consegna Albi</t>
  </si>
  <si>
    <t>Sopravvenienze attive su quote iscritti</t>
  </si>
  <si>
    <t>IV</t>
  </si>
  <si>
    <t>Attività culturali e formative</t>
  </si>
  <si>
    <t>Organizzazione corsi e convegni</t>
  </si>
  <si>
    <t>Totali Titolo …..….……..</t>
  </si>
  <si>
    <t>ENTRATE PER PARTITE DI GIRO</t>
  </si>
  <si>
    <t>V</t>
  </si>
  <si>
    <t>Entrate per partite di giro</t>
  </si>
  <si>
    <t>Quote di competenza CNI e Federazione</t>
  </si>
  <si>
    <t>Quote utenze energetiche altri Ordini</t>
  </si>
  <si>
    <t>Totali Entrate</t>
  </si>
  <si>
    <t>USCITE CORRENTI</t>
  </si>
  <si>
    <t>Costi di gestione immobili</t>
  </si>
  <si>
    <t>Affitto locali e spese condominiali</t>
  </si>
  <si>
    <t>Manutenzioni</t>
  </si>
  <si>
    <t>Enel</t>
  </si>
  <si>
    <t>Costi di gestione dell'ufficio</t>
  </si>
  <si>
    <t>Spese amministrative</t>
  </si>
  <si>
    <t>Spese postali</t>
  </si>
  <si>
    <t>Spese telefoniche</t>
  </si>
  <si>
    <t>Acquisto attrezzature e software</t>
  </si>
  <si>
    <t>Internet</t>
  </si>
  <si>
    <t xml:space="preserve">Compensi, stipendi, contributi, rimborsi </t>
  </si>
  <si>
    <t>Spese di rappresentanza</t>
  </si>
  <si>
    <t>Consulenze amministrative</t>
  </si>
  <si>
    <t>Consulenze legali</t>
  </si>
  <si>
    <t>Irap</t>
  </si>
  <si>
    <t>T.F.R.</t>
  </si>
  <si>
    <t>Compensi personale e contributi</t>
  </si>
  <si>
    <t>Spese generali</t>
  </si>
  <si>
    <t>Imposte e tasse</t>
  </si>
  <si>
    <t>Spese bancarie e postali</t>
  </si>
  <si>
    <t>Polizze assicurative</t>
  </si>
  <si>
    <t>Organizz.corsi, convegni</t>
  </si>
  <si>
    <t>Attività aggregative e culturali</t>
  </si>
  <si>
    <t>Attività istituzionali</t>
  </si>
  <si>
    <t>Abbonamenti e pubblicazioni</t>
  </si>
  <si>
    <t>Acquisto tesserini e timbri</t>
  </si>
  <si>
    <t>VI</t>
  </si>
  <si>
    <t>USCITE PER PARTITE DI GIRO</t>
  </si>
  <si>
    <t>Uscite per partite di giro</t>
  </si>
  <si>
    <t>Totali Uscite</t>
  </si>
  <si>
    <t>Aggiornamento Albo</t>
  </si>
  <si>
    <t xml:space="preserve"> </t>
  </si>
  <si>
    <t>ENTRATE</t>
  </si>
  <si>
    <t>USCITE</t>
  </si>
  <si>
    <t>Bilancio Consuntivo dell'esercizio 2010 e Preventivo dell'esercizio 2011</t>
  </si>
  <si>
    <t>Proventi vari - integrazioni contributo</t>
  </si>
  <si>
    <t>1a</t>
  </si>
  <si>
    <t>Minuteria e materiale di consumo</t>
  </si>
  <si>
    <t>1b</t>
  </si>
  <si>
    <t>Cancelleria e stampati</t>
  </si>
  <si>
    <t>Gettoni per attività consiglio</t>
  </si>
  <si>
    <t>Spese per attività consiglio e commissioni</t>
  </si>
  <si>
    <t>Contributi a enti sovraterr.per iscritti Albo d'oro</t>
  </si>
  <si>
    <t>Partecipazione Congresso nazionale</t>
  </si>
  <si>
    <t>Residui attivi 2009 incassati nel 2010</t>
  </si>
  <si>
    <t>Totali Entrate compreso gestione residui</t>
  </si>
  <si>
    <t>Residui passivi 2009 pagati 2010</t>
  </si>
  <si>
    <t>Totale uscite compreso gestione residui</t>
  </si>
  <si>
    <t>Sbilancio</t>
  </si>
  <si>
    <t>+</t>
  </si>
  <si>
    <t>Totale a pareggio</t>
  </si>
  <si>
    <t>Rimborso spese per attività di Consiglio e di Commissioni</t>
  </si>
  <si>
    <t>7a</t>
  </si>
  <si>
    <t>7b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</si>
</sst>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16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11"/>
  <sheetViews>
    <sheetView tabSelected="1" workbookViewId="0" topLeftCell="A52">
      <selection activeCell="M67" sqref="M67"/>
    </sheetView>
  </sheetViews>
  <sheetFormatPr defaultColWidth="9.140625" defaultRowHeight="12.75"/>
  <cols>
    <col min="1" max="1" width="3.57421875" style="0" customWidth="1"/>
    <col min="2" max="4" width="3.8515625" style="0" customWidth="1"/>
    <col min="5" max="5" width="33.7109375" style="0" customWidth="1"/>
    <col min="6" max="6" width="2.421875" style="0" customWidth="1"/>
    <col min="7" max="7" width="10.140625" style="0" bestFit="1" customWidth="1"/>
    <col min="8" max="8" width="2.00390625" style="0" customWidth="1"/>
    <col min="9" max="9" width="2.421875" style="0" customWidth="1"/>
    <col min="10" max="10" width="10.28125" style="0" customWidth="1"/>
    <col min="11" max="11" width="2.00390625" style="0" customWidth="1"/>
    <col min="12" max="12" width="2.421875" style="0" customWidth="1"/>
    <col min="13" max="13" width="9.7109375" style="0" customWidth="1"/>
    <col min="14" max="14" width="2.00390625" style="0" customWidth="1"/>
    <col min="15" max="15" width="3.57421875" style="0" customWidth="1"/>
    <col min="16" max="16" width="2.421875" style="0" customWidth="1"/>
    <col min="17" max="17" width="10.28125" style="0" customWidth="1"/>
    <col min="18" max="18" width="2.00390625" style="0" customWidth="1"/>
  </cols>
  <sheetData>
    <row r="2" spans="2:18" ht="18"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ht="5.25" customHeight="1" thickBot="1"/>
    <row r="4" ht="16.5" thickBot="1" thickTop="1">
      <c r="E4" s="10" t="s">
        <v>66</v>
      </c>
    </row>
    <row r="5" ht="6" customHeight="1" thickTop="1">
      <c r="E5" s="9"/>
    </row>
    <row r="6" spans="2:18" ht="12.75" customHeight="1">
      <c r="B6" s="51" t="s">
        <v>0</v>
      </c>
      <c r="C6" s="52" t="s">
        <v>1</v>
      </c>
      <c r="D6" s="52" t="s">
        <v>2</v>
      </c>
      <c r="E6" s="53" t="s">
        <v>7</v>
      </c>
      <c r="F6" s="62" t="s">
        <v>3</v>
      </c>
      <c r="G6" s="62"/>
      <c r="H6" s="62"/>
      <c r="I6" s="63" t="s">
        <v>4</v>
      </c>
      <c r="J6" s="63"/>
      <c r="K6" s="63"/>
      <c r="L6" s="62" t="s">
        <v>5</v>
      </c>
      <c r="M6" s="62"/>
      <c r="N6" s="62"/>
      <c r="O6" s="54"/>
      <c r="P6" s="62" t="s">
        <v>6</v>
      </c>
      <c r="Q6" s="62"/>
      <c r="R6" s="64"/>
    </row>
    <row r="7" spans="2:18" ht="4.5" customHeight="1">
      <c r="B7" s="43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6"/>
      <c r="P7" s="16"/>
      <c r="Q7" s="16"/>
      <c r="R7" s="44"/>
    </row>
    <row r="8" spans="2:18" ht="12.75" customHeight="1" thickBot="1">
      <c r="B8" s="29" t="s">
        <v>8</v>
      </c>
      <c r="C8" s="16"/>
      <c r="D8" s="16"/>
      <c r="E8" s="17" t="s">
        <v>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8"/>
      <c r="R8" s="37"/>
    </row>
    <row r="9" spans="2:20" ht="12.75" customHeight="1" thickTop="1">
      <c r="B9" s="27"/>
      <c r="C9" s="12" t="s">
        <v>8</v>
      </c>
      <c r="D9" s="16"/>
      <c r="E9" s="5" t="s">
        <v>10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3"/>
      <c r="T9" s="3"/>
    </row>
    <row r="10" spans="2:20" ht="12.75" customHeight="1">
      <c r="B10" s="27"/>
      <c r="C10" s="16"/>
      <c r="D10" s="16">
        <v>1</v>
      </c>
      <c r="E10" s="25" t="s">
        <v>11</v>
      </c>
      <c r="F10" s="45"/>
      <c r="G10" s="21">
        <v>100284</v>
      </c>
      <c r="H10" s="21"/>
      <c r="I10" s="21"/>
      <c r="J10" s="21">
        <v>98311</v>
      </c>
      <c r="K10" s="21"/>
      <c r="L10" s="21"/>
      <c r="M10" s="21">
        <f>SUM(J10-G10)</f>
        <v>-1973</v>
      </c>
      <c r="N10" s="21"/>
      <c r="O10" s="21" t="s">
        <v>65</v>
      </c>
      <c r="P10" s="21"/>
      <c r="Q10" s="13">
        <v>103572</v>
      </c>
      <c r="R10" s="22"/>
      <c r="S10" s="3"/>
      <c r="T10" s="3"/>
    </row>
    <row r="11" spans="2:20" ht="12.75" customHeight="1">
      <c r="B11" s="27"/>
      <c r="C11" s="16"/>
      <c r="D11" s="16">
        <v>2</v>
      </c>
      <c r="E11" s="18" t="s">
        <v>12</v>
      </c>
      <c r="F11" s="20"/>
      <c r="G11" s="21">
        <v>5480</v>
      </c>
      <c r="H11" s="21"/>
      <c r="I11" s="21"/>
      <c r="J11" s="21">
        <v>4658</v>
      </c>
      <c r="K11" s="21"/>
      <c r="L11" s="21"/>
      <c r="M11" s="21">
        <f>SUM(J11-G11)</f>
        <v>-822</v>
      </c>
      <c r="N11" s="21"/>
      <c r="O11" s="21"/>
      <c r="P11" s="21"/>
      <c r="Q11" s="14">
        <v>5480</v>
      </c>
      <c r="R11" s="22"/>
      <c r="S11" s="3"/>
      <c r="T11" s="3"/>
    </row>
    <row r="12" spans="2:20" ht="12.75" customHeight="1">
      <c r="B12" s="27"/>
      <c r="C12" s="16"/>
      <c r="D12" s="16"/>
      <c r="E12" s="38" t="s">
        <v>13</v>
      </c>
      <c r="F12" s="20"/>
      <c r="G12" s="39">
        <f>SUM(G10:G11)</f>
        <v>105764</v>
      </c>
      <c r="H12" s="39"/>
      <c r="I12" s="39"/>
      <c r="J12" s="39">
        <f>SUM(J10:J11)</f>
        <v>102969</v>
      </c>
      <c r="K12" s="39"/>
      <c r="L12" s="39"/>
      <c r="M12" s="39">
        <f>SUM(M10:M11)</f>
        <v>-2795</v>
      </c>
      <c r="N12" s="21"/>
      <c r="O12" s="21"/>
      <c r="P12" s="21"/>
      <c r="Q12" s="39">
        <f>SUM(Q10:Q11)</f>
        <v>109052</v>
      </c>
      <c r="R12" s="22"/>
      <c r="S12" s="3"/>
      <c r="T12" s="3"/>
    </row>
    <row r="13" spans="2:20" ht="12.75" customHeight="1">
      <c r="B13" s="27"/>
      <c r="C13" s="12" t="s">
        <v>14</v>
      </c>
      <c r="D13" s="16"/>
      <c r="E13" s="5" t="s">
        <v>15</v>
      </c>
      <c r="F13" s="20"/>
      <c r="G13" s="21"/>
      <c r="H13" s="21"/>
      <c r="I13" s="21"/>
      <c r="J13" s="21"/>
      <c r="K13" s="21"/>
      <c r="L13" s="21"/>
      <c r="M13" s="21" t="s">
        <v>65</v>
      </c>
      <c r="N13" s="21"/>
      <c r="O13" s="21"/>
      <c r="P13" s="21"/>
      <c r="Q13" s="21"/>
      <c r="R13" s="22"/>
      <c r="S13" s="3"/>
      <c r="T13" s="3"/>
    </row>
    <row r="14" spans="2:20" ht="12.75" customHeight="1">
      <c r="B14" s="27"/>
      <c r="C14" s="16"/>
      <c r="D14" s="16">
        <v>1</v>
      </c>
      <c r="E14" s="18" t="s">
        <v>16</v>
      </c>
      <c r="F14" s="20"/>
      <c r="G14" s="21">
        <v>4000</v>
      </c>
      <c r="H14" s="21"/>
      <c r="I14" s="21"/>
      <c r="J14" s="21">
        <v>5059</v>
      </c>
      <c r="K14" s="21"/>
      <c r="L14" s="21"/>
      <c r="M14" s="21">
        <f>SUM(J14-G14)</f>
        <v>1059</v>
      </c>
      <c r="N14" s="21"/>
      <c r="O14" s="21"/>
      <c r="P14" s="21"/>
      <c r="Q14" s="13">
        <v>5000</v>
      </c>
      <c r="R14" s="22"/>
      <c r="S14" s="3"/>
      <c r="T14" s="3"/>
    </row>
    <row r="15" spans="2:20" ht="12.75" customHeight="1">
      <c r="B15" s="27"/>
      <c r="C15" s="16"/>
      <c r="D15" s="16"/>
      <c r="E15" s="38" t="s">
        <v>13</v>
      </c>
      <c r="F15" s="20"/>
      <c r="G15" s="39">
        <f>SUM(G13:G14)</f>
        <v>4000</v>
      </c>
      <c r="H15" s="21"/>
      <c r="I15" s="21"/>
      <c r="J15" s="39">
        <f>SUM(J13:J14)</f>
        <v>5059</v>
      </c>
      <c r="K15" s="21"/>
      <c r="L15" s="21"/>
      <c r="M15" s="39">
        <f>SUM(M13:M14)</f>
        <v>1059</v>
      </c>
      <c r="N15" s="21"/>
      <c r="O15" s="21"/>
      <c r="P15" s="21"/>
      <c r="Q15" s="39">
        <f>SUM(Q13:Q14)</f>
        <v>5000</v>
      </c>
      <c r="R15" s="22"/>
      <c r="S15" s="3"/>
      <c r="T15" s="3"/>
    </row>
    <row r="16" spans="2:20" ht="12.75" customHeight="1">
      <c r="B16" s="27"/>
      <c r="C16" s="12" t="s">
        <v>17</v>
      </c>
      <c r="D16" s="16"/>
      <c r="E16" s="5" t="s">
        <v>18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3"/>
      <c r="T16" s="3"/>
    </row>
    <row r="17" spans="2:20" ht="12.75" customHeight="1">
      <c r="B17" s="27"/>
      <c r="C17" s="16"/>
      <c r="D17" s="16">
        <v>1</v>
      </c>
      <c r="E17" s="18" t="s">
        <v>19</v>
      </c>
      <c r="F17" s="20"/>
      <c r="G17" s="21">
        <v>300</v>
      </c>
      <c r="H17" s="21"/>
      <c r="I17" s="21"/>
      <c r="J17" s="21">
        <v>355.41</v>
      </c>
      <c r="K17" s="21"/>
      <c r="L17" s="21"/>
      <c r="M17" s="21">
        <f>SUM(J17-G17)</f>
        <v>55.410000000000025</v>
      </c>
      <c r="N17" s="21"/>
      <c r="O17" s="21"/>
      <c r="P17" s="21"/>
      <c r="Q17" s="13">
        <v>300</v>
      </c>
      <c r="R17" s="22"/>
      <c r="S17" s="3"/>
      <c r="T17" s="3"/>
    </row>
    <row r="18" spans="2:20" ht="12.75" customHeight="1">
      <c r="B18" s="27"/>
      <c r="C18" s="16"/>
      <c r="D18" s="16">
        <v>2</v>
      </c>
      <c r="E18" s="18" t="s">
        <v>20</v>
      </c>
      <c r="F18" s="20"/>
      <c r="G18" s="21">
        <v>300</v>
      </c>
      <c r="H18" s="21"/>
      <c r="I18" s="21"/>
      <c r="J18" s="21">
        <v>56.74</v>
      </c>
      <c r="K18" s="21"/>
      <c r="L18" s="21"/>
      <c r="M18" s="21">
        <f>SUM(J18-G18)</f>
        <v>-243.26</v>
      </c>
      <c r="N18" s="21"/>
      <c r="O18" s="21"/>
      <c r="P18" s="21"/>
      <c r="Q18" s="14">
        <v>50</v>
      </c>
      <c r="R18" s="22"/>
      <c r="S18" s="3"/>
      <c r="T18" s="3"/>
    </row>
    <row r="19" spans="2:20" ht="12.75" customHeight="1">
      <c r="B19" s="27"/>
      <c r="C19" s="16"/>
      <c r="D19" s="16">
        <v>3</v>
      </c>
      <c r="E19" s="18" t="s">
        <v>21</v>
      </c>
      <c r="F19" s="20"/>
      <c r="G19" s="21">
        <v>100</v>
      </c>
      <c r="H19" s="21"/>
      <c r="I19" s="21"/>
      <c r="J19" s="21">
        <v>30</v>
      </c>
      <c r="K19" s="21"/>
      <c r="L19" s="21"/>
      <c r="M19" s="21">
        <f>SUM(J19-G19)</f>
        <v>-70</v>
      </c>
      <c r="N19" s="21"/>
      <c r="O19" s="21"/>
      <c r="P19" s="21"/>
      <c r="Q19" s="14">
        <v>0</v>
      </c>
      <c r="R19" s="22"/>
      <c r="S19" s="3"/>
      <c r="T19" s="3"/>
    </row>
    <row r="20" spans="2:20" ht="12.75" customHeight="1">
      <c r="B20" s="27"/>
      <c r="C20" s="16"/>
      <c r="D20" s="16">
        <v>4</v>
      </c>
      <c r="E20" s="18" t="s">
        <v>69</v>
      </c>
      <c r="F20" s="20"/>
      <c r="G20" s="21">
        <v>100</v>
      </c>
      <c r="H20" s="21"/>
      <c r="I20" s="21"/>
      <c r="J20" s="21">
        <v>1494</v>
      </c>
      <c r="K20" s="21"/>
      <c r="L20" s="21"/>
      <c r="M20" s="21">
        <f>SUM(J20-G20)</f>
        <v>1394</v>
      </c>
      <c r="N20" s="21"/>
      <c r="O20" s="21"/>
      <c r="P20" s="21"/>
      <c r="Q20" s="14">
        <v>100</v>
      </c>
      <c r="R20" s="22"/>
      <c r="S20" s="3"/>
      <c r="T20" s="3"/>
    </row>
    <row r="21" spans="2:20" ht="12.75" customHeight="1">
      <c r="B21" s="27"/>
      <c r="C21" s="16"/>
      <c r="D21" s="16">
        <v>5</v>
      </c>
      <c r="E21" s="18" t="s">
        <v>22</v>
      </c>
      <c r="F21" s="20"/>
      <c r="G21" s="21">
        <v>0</v>
      </c>
      <c r="H21" s="21"/>
      <c r="I21" s="21"/>
      <c r="J21" s="21">
        <v>119</v>
      </c>
      <c r="K21" s="21"/>
      <c r="L21" s="21"/>
      <c r="M21" s="21">
        <f>SUM(J21-G21)</f>
        <v>119</v>
      </c>
      <c r="N21" s="21"/>
      <c r="O21" s="21"/>
      <c r="P21" s="21"/>
      <c r="Q21" s="14">
        <v>0</v>
      </c>
      <c r="R21" s="22"/>
      <c r="S21" s="3"/>
      <c r="T21" s="3"/>
    </row>
    <row r="22" spans="2:20" ht="12.75" customHeight="1">
      <c r="B22" s="27"/>
      <c r="C22" s="16"/>
      <c r="D22" s="16"/>
      <c r="E22" s="38" t="s">
        <v>13</v>
      </c>
      <c r="F22" s="20"/>
      <c r="G22" s="39">
        <f>SUM(G17:G21)</f>
        <v>800</v>
      </c>
      <c r="H22" s="21"/>
      <c r="I22" s="21"/>
      <c r="J22" s="39">
        <f>SUM(J17:J21)</f>
        <v>2055.15</v>
      </c>
      <c r="K22" s="21"/>
      <c r="L22" s="21"/>
      <c r="M22" s="39">
        <f>SUM(M17:M21)</f>
        <v>1255.15</v>
      </c>
      <c r="N22" s="21"/>
      <c r="O22" s="21"/>
      <c r="P22" s="21"/>
      <c r="Q22" s="39">
        <f>SUM(Q17:Q21)</f>
        <v>450</v>
      </c>
      <c r="R22" s="22"/>
      <c r="S22" s="3"/>
      <c r="T22" s="3"/>
    </row>
    <row r="23" spans="2:20" ht="12.75" customHeight="1">
      <c r="B23" s="27"/>
      <c r="C23" s="12" t="s">
        <v>23</v>
      </c>
      <c r="D23" s="16"/>
      <c r="E23" s="5" t="s">
        <v>24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3"/>
      <c r="T23" s="3"/>
    </row>
    <row r="24" spans="2:20" ht="12.75" customHeight="1">
      <c r="B24" s="28"/>
      <c r="C24" s="16"/>
      <c r="D24" s="16">
        <v>1</v>
      </c>
      <c r="E24" s="18" t="s">
        <v>25</v>
      </c>
      <c r="F24" s="20"/>
      <c r="G24" s="21">
        <v>10000</v>
      </c>
      <c r="H24" s="21"/>
      <c r="I24" s="21"/>
      <c r="J24" s="21">
        <v>37500</v>
      </c>
      <c r="K24" s="21"/>
      <c r="L24" s="21"/>
      <c r="M24" s="21">
        <f>SUM(J24-G24)</f>
        <v>27500</v>
      </c>
      <c r="N24" s="21"/>
      <c r="O24" s="21"/>
      <c r="P24" s="21"/>
      <c r="Q24" s="13">
        <v>10000</v>
      </c>
      <c r="R24" s="22"/>
      <c r="S24" s="3"/>
      <c r="T24" s="3"/>
    </row>
    <row r="25" spans="2:20" ht="12.75" customHeight="1">
      <c r="B25" s="36"/>
      <c r="C25" s="16"/>
      <c r="D25" s="16"/>
      <c r="E25" s="38" t="s">
        <v>13</v>
      </c>
      <c r="F25" s="20"/>
      <c r="G25" s="39">
        <f>SUM(G23:G24)</f>
        <v>10000</v>
      </c>
      <c r="H25" s="21"/>
      <c r="I25" s="21"/>
      <c r="J25" s="39">
        <f>SUM(J23:J24)</f>
        <v>37500</v>
      </c>
      <c r="K25" s="21"/>
      <c r="L25" s="21"/>
      <c r="M25" s="39">
        <f>SUM(M23:M24)</f>
        <v>27500</v>
      </c>
      <c r="N25" s="21"/>
      <c r="O25" s="21"/>
      <c r="P25" s="21"/>
      <c r="Q25" s="39">
        <f>SUM(Q23:Q24)</f>
        <v>10000</v>
      </c>
      <c r="R25" s="22"/>
      <c r="S25" s="3"/>
      <c r="T25" s="3"/>
    </row>
    <row r="26" spans="2:20" ht="12.75" customHeight="1">
      <c r="B26" s="36"/>
      <c r="C26" s="16"/>
      <c r="D26" s="16"/>
      <c r="E26" s="46" t="s">
        <v>26</v>
      </c>
      <c r="F26" s="20"/>
      <c r="G26" s="39">
        <f>SUM(G12+G15+G22+G25)</f>
        <v>120564</v>
      </c>
      <c r="H26" s="21"/>
      <c r="I26" s="21"/>
      <c r="J26" s="39">
        <f>SUM(J12+J15+J22+J25)</f>
        <v>147583.15</v>
      </c>
      <c r="K26" s="21"/>
      <c r="L26" s="21"/>
      <c r="M26" s="39">
        <f>SUM(M12+M15+M22+M25)</f>
        <v>27019.15</v>
      </c>
      <c r="N26" s="21"/>
      <c r="O26" s="21"/>
      <c r="P26" s="21"/>
      <c r="Q26" s="39">
        <f>SUM(Q12+Q15+Q22+Q25)</f>
        <v>124502</v>
      </c>
      <c r="R26" s="22"/>
      <c r="S26" s="3"/>
      <c r="T26" s="3"/>
    </row>
    <row r="27" spans="2:20" ht="4.5" customHeight="1">
      <c r="B27" s="36"/>
      <c r="C27" s="16"/>
      <c r="D27" s="16"/>
      <c r="E27" s="26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3"/>
      <c r="T27" s="3"/>
    </row>
    <row r="28" spans="2:18" ht="12.75" customHeight="1" thickBot="1">
      <c r="B28" s="29" t="s">
        <v>14</v>
      </c>
      <c r="C28" s="16"/>
      <c r="D28" s="16"/>
      <c r="E28" s="17" t="s">
        <v>27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8"/>
      <c r="R28" s="37"/>
    </row>
    <row r="29" spans="2:20" ht="12.75" customHeight="1" thickTop="1">
      <c r="B29" s="27"/>
      <c r="C29" s="12" t="s">
        <v>8</v>
      </c>
      <c r="D29" s="16"/>
      <c r="E29" s="5" t="s">
        <v>29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3"/>
      <c r="T29" s="3"/>
    </row>
    <row r="30" spans="2:20" ht="12.75" customHeight="1">
      <c r="B30" s="30"/>
      <c r="C30" s="18"/>
      <c r="D30" s="32">
        <v>1</v>
      </c>
      <c r="E30" s="18" t="s">
        <v>30</v>
      </c>
      <c r="F30" s="21"/>
      <c r="G30" s="21">
        <v>25476</v>
      </c>
      <c r="H30" s="21"/>
      <c r="I30" s="21"/>
      <c r="J30" s="21">
        <v>25041</v>
      </c>
      <c r="K30" s="21"/>
      <c r="L30" s="21"/>
      <c r="M30" s="21">
        <f>SUM(J30-G30)</f>
        <v>-435</v>
      </c>
      <c r="N30" s="21"/>
      <c r="O30" s="21"/>
      <c r="P30" s="21"/>
      <c r="Q30" s="13">
        <v>26268</v>
      </c>
      <c r="R30" s="22"/>
      <c r="S30" s="3"/>
      <c r="T30" s="3"/>
    </row>
    <row r="31" spans="2:20" ht="12.75" customHeight="1">
      <c r="B31" s="31"/>
      <c r="C31" s="18"/>
      <c r="D31" s="32">
        <v>2</v>
      </c>
      <c r="E31" s="18" t="s">
        <v>31</v>
      </c>
      <c r="F31" s="21"/>
      <c r="G31" s="21">
        <v>1032</v>
      </c>
      <c r="H31" s="21"/>
      <c r="I31" s="21"/>
      <c r="J31" s="21">
        <v>613.28</v>
      </c>
      <c r="K31" s="21"/>
      <c r="L31" s="21"/>
      <c r="M31" s="21">
        <f>SUM(J31-G31)</f>
        <v>-418.72</v>
      </c>
      <c r="N31" s="21"/>
      <c r="O31" s="21"/>
      <c r="P31" s="21"/>
      <c r="Q31" s="14">
        <v>0</v>
      </c>
      <c r="R31" s="22"/>
      <c r="S31" s="3"/>
      <c r="T31" s="3"/>
    </row>
    <row r="32" spans="2:20" ht="12.75" customHeight="1">
      <c r="B32" s="19"/>
      <c r="C32" s="18"/>
      <c r="D32" s="18"/>
      <c r="E32" s="38" t="s">
        <v>13</v>
      </c>
      <c r="F32" s="21"/>
      <c r="G32" s="39">
        <f>SUM(G30:G31)</f>
        <v>26508</v>
      </c>
      <c r="H32" s="21"/>
      <c r="I32" s="21"/>
      <c r="J32" s="39">
        <f>SUM(J30:J31)</f>
        <v>25654.28</v>
      </c>
      <c r="K32" s="21"/>
      <c r="L32" s="21"/>
      <c r="M32" s="39">
        <f>SUM(M30:M31)</f>
        <v>-853.72</v>
      </c>
      <c r="N32" s="21"/>
      <c r="O32" s="21"/>
      <c r="P32" s="21"/>
      <c r="Q32" s="39">
        <f>SUM(Q30:Q31)</f>
        <v>26268</v>
      </c>
      <c r="R32" s="22"/>
      <c r="S32" s="3"/>
      <c r="T32" s="3"/>
    </row>
    <row r="33" spans="2:20" ht="12.75" customHeight="1">
      <c r="B33" s="19"/>
      <c r="C33" s="18"/>
      <c r="D33" s="18"/>
      <c r="E33" s="46" t="s">
        <v>26</v>
      </c>
      <c r="F33" s="21"/>
      <c r="G33" s="39">
        <f>G32</f>
        <v>26508</v>
      </c>
      <c r="H33" s="39"/>
      <c r="I33" s="39"/>
      <c r="J33" s="39">
        <f>J32</f>
        <v>25654.28</v>
      </c>
      <c r="K33" s="39"/>
      <c r="L33" s="39"/>
      <c r="M33" s="39">
        <f>M32</f>
        <v>-853.72</v>
      </c>
      <c r="N33" s="21"/>
      <c r="O33" s="21"/>
      <c r="P33" s="21"/>
      <c r="Q33" s="39">
        <f>Q32</f>
        <v>26268</v>
      </c>
      <c r="R33" s="22"/>
      <c r="S33" s="3"/>
      <c r="T33" s="3"/>
    </row>
    <row r="34" spans="2:20" ht="6" customHeight="1">
      <c r="B34" s="19"/>
      <c r="C34" s="18"/>
      <c r="D34" s="18"/>
      <c r="E34" s="38"/>
      <c r="F34" s="21"/>
      <c r="G34" s="21"/>
      <c r="H34" s="21"/>
      <c r="I34" s="21"/>
      <c r="J34" s="13"/>
      <c r="K34" s="21"/>
      <c r="L34" s="21"/>
      <c r="M34" s="21"/>
      <c r="N34" s="21"/>
      <c r="O34" s="21"/>
      <c r="P34" s="21"/>
      <c r="Q34" s="21"/>
      <c r="R34" s="22"/>
      <c r="S34" s="3"/>
      <c r="T34" s="3"/>
    </row>
    <row r="35" spans="2:20" ht="12" customHeight="1">
      <c r="B35" s="19"/>
      <c r="C35" s="18"/>
      <c r="D35" s="18"/>
      <c r="E35" s="46" t="s">
        <v>32</v>
      </c>
      <c r="F35" s="21"/>
      <c r="G35" s="39">
        <f>SUM(G26+G33)</f>
        <v>147072</v>
      </c>
      <c r="H35" s="21"/>
      <c r="I35" s="21"/>
      <c r="J35" s="39">
        <f>SUM(J26+J33)</f>
        <v>173237.43</v>
      </c>
      <c r="K35" s="21"/>
      <c r="L35" s="21"/>
      <c r="M35" s="39">
        <f>SUM(M26+M33)</f>
        <v>26165.43</v>
      </c>
      <c r="N35" s="21"/>
      <c r="O35" s="21"/>
      <c r="P35" s="21"/>
      <c r="Q35" s="39">
        <f>SUM(Q26+Q33)</f>
        <v>150770</v>
      </c>
      <c r="R35" s="22"/>
      <c r="S35" s="3"/>
      <c r="T35" s="3"/>
    </row>
    <row r="36" spans="2:20" ht="12" customHeight="1">
      <c r="B36" s="19"/>
      <c r="C36" s="18"/>
      <c r="D36" s="18"/>
      <c r="E36" s="46" t="s">
        <v>78</v>
      </c>
      <c r="F36" s="21"/>
      <c r="G36" s="39"/>
      <c r="H36" s="21"/>
      <c r="I36" s="21"/>
      <c r="J36" s="39">
        <v>1175.99</v>
      </c>
      <c r="K36" s="21"/>
      <c r="L36" s="21"/>
      <c r="M36" s="39"/>
      <c r="N36" s="21"/>
      <c r="O36" s="21"/>
      <c r="P36" s="21"/>
      <c r="Q36" s="39"/>
      <c r="R36" s="22"/>
      <c r="S36" s="3"/>
      <c r="T36" s="3"/>
    </row>
    <row r="37" spans="2:20" ht="4.5" customHeight="1">
      <c r="B37" s="19"/>
      <c r="C37" s="18"/>
      <c r="D37" s="18"/>
      <c r="E37" s="46"/>
      <c r="F37" s="21"/>
      <c r="G37" s="39"/>
      <c r="H37" s="21"/>
      <c r="I37" s="21"/>
      <c r="J37" s="39"/>
      <c r="K37" s="21"/>
      <c r="L37" s="21"/>
      <c r="M37" s="39"/>
      <c r="N37" s="21"/>
      <c r="O37" s="21"/>
      <c r="P37" s="21"/>
      <c r="Q37" s="39"/>
      <c r="R37" s="22"/>
      <c r="S37" s="3"/>
      <c r="T37" s="3"/>
    </row>
    <row r="38" spans="2:20" ht="15" customHeight="1">
      <c r="B38" s="47"/>
      <c r="C38" s="6"/>
      <c r="D38" s="6"/>
      <c r="E38" s="48" t="s">
        <v>79</v>
      </c>
      <c r="F38" s="23"/>
      <c r="G38" s="49"/>
      <c r="H38" s="23"/>
      <c r="I38" s="23"/>
      <c r="J38" s="60">
        <f>SUM(J35+J36)</f>
        <v>174413.41999999998</v>
      </c>
      <c r="K38" s="23"/>
      <c r="L38" s="23"/>
      <c r="M38" s="49"/>
      <c r="N38" s="23"/>
      <c r="O38" s="23"/>
      <c r="P38" s="23"/>
      <c r="Q38" s="49"/>
      <c r="R38" s="50"/>
      <c r="S38" s="2"/>
      <c r="T38" s="2"/>
    </row>
    <row r="39" spans="5:20" ht="14.25" customHeight="1" thickBot="1">
      <c r="E39" s="8"/>
      <c r="F39" s="2"/>
      <c r="G39" s="7"/>
      <c r="H39" s="2"/>
      <c r="I39" s="2"/>
      <c r="J39" s="7"/>
      <c r="K39" s="2"/>
      <c r="L39" s="2"/>
      <c r="M39" s="7"/>
      <c r="N39" s="2"/>
      <c r="O39" s="2"/>
      <c r="P39" s="2"/>
      <c r="Q39" s="2"/>
      <c r="R39" s="2"/>
      <c r="S39" s="2"/>
      <c r="T39" s="2"/>
    </row>
    <row r="40" ht="16.5" thickBot="1" thickTop="1">
      <c r="E40" s="10" t="s">
        <v>67</v>
      </c>
    </row>
    <row r="41" ht="8.25" customHeight="1" thickTop="1">
      <c r="E41" s="9"/>
    </row>
    <row r="42" spans="2:18" ht="12.75" customHeight="1">
      <c r="B42" s="51" t="s">
        <v>0</v>
      </c>
      <c r="C42" s="52" t="s">
        <v>1</v>
      </c>
      <c r="D42" s="52" t="s">
        <v>2</v>
      </c>
      <c r="E42" s="53" t="s">
        <v>7</v>
      </c>
      <c r="F42" s="62" t="s">
        <v>3</v>
      </c>
      <c r="G42" s="62"/>
      <c r="H42" s="62"/>
      <c r="I42" s="63" t="s">
        <v>4</v>
      </c>
      <c r="J42" s="63"/>
      <c r="K42" s="63"/>
      <c r="L42" s="62" t="s">
        <v>5</v>
      </c>
      <c r="M42" s="62"/>
      <c r="N42" s="62"/>
      <c r="O42" s="54"/>
      <c r="P42" s="62" t="s">
        <v>6</v>
      </c>
      <c r="Q42" s="62"/>
      <c r="R42" s="64"/>
    </row>
    <row r="43" spans="2:18" ht="12.75">
      <c r="B43" s="36"/>
      <c r="C43" s="16"/>
      <c r="D43" s="1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37"/>
    </row>
    <row r="44" spans="2:18" ht="13.5" thickBot="1">
      <c r="B44" s="29" t="s">
        <v>8</v>
      </c>
      <c r="C44" s="16"/>
      <c r="D44" s="16"/>
      <c r="E44" s="17" t="s">
        <v>33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18"/>
      <c r="R44" s="37"/>
    </row>
    <row r="45" spans="2:18" ht="13.5" thickTop="1">
      <c r="B45" s="27"/>
      <c r="C45" s="11" t="s">
        <v>8</v>
      </c>
      <c r="D45" s="16"/>
      <c r="E45" s="57" t="s">
        <v>34</v>
      </c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.75">
      <c r="B46" s="27"/>
      <c r="C46" s="16"/>
      <c r="D46" s="16">
        <v>1</v>
      </c>
      <c r="E46" s="25" t="s">
        <v>35</v>
      </c>
      <c r="F46" s="20"/>
      <c r="G46" s="21">
        <v>6000</v>
      </c>
      <c r="H46" s="21"/>
      <c r="I46" s="21"/>
      <c r="J46" s="21">
        <v>5660.17</v>
      </c>
      <c r="K46" s="21"/>
      <c r="L46" s="21"/>
      <c r="M46" s="21">
        <f>SUM(J46-G46)</f>
        <v>-339.8299999999999</v>
      </c>
      <c r="N46" s="21"/>
      <c r="O46" s="21"/>
      <c r="P46" s="21"/>
      <c r="Q46" s="13">
        <v>6000</v>
      </c>
      <c r="R46" s="22"/>
    </row>
    <row r="47" spans="2:18" ht="12.75">
      <c r="B47" s="27"/>
      <c r="C47" s="16"/>
      <c r="D47" s="16">
        <v>2</v>
      </c>
      <c r="E47" s="18" t="s">
        <v>36</v>
      </c>
      <c r="F47" s="20"/>
      <c r="G47" s="21">
        <v>1000</v>
      </c>
      <c r="H47" s="21"/>
      <c r="I47" s="21"/>
      <c r="J47" s="21">
        <v>760.56</v>
      </c>
      <c r="K47" s="21"/>
      <c r="L47" s="21"/>
      <c r="M47" s="21">
        <f>SUM(J47-G47)</f>
        <v>-239.44000000000005</v>
      </c>
      <c r="N47" s="21"/>
      <c r="O47" s="21"/>
      <c r="P47" s="21"/>
      <c r="Q47" s="14">
        <v>600</v>
      </c>
      <c r="R47" s="22"/>
    </row>
    <row r="48" spans="2:18" ht="12.75">
      <c r="B48" s="27"/>
      <c r="C48" s="16"/>
      <c r="D48" s="16">
        <v>3</v>
      </c>
      <c r="E48" s="18" t="s">
        <v>37</v>
      </c>
      <c r="F48" s="20"/>
      <c r="G48" s="21">
        <v>1600</v>
      </c>
      <c r="H48" s="21"/>
      <c r="I48" s="21"/>
      <c r="J48" s="21">
        <v>613.24</v>
      </c>
      <c r="K48" s="21"/>
      <c r="L48" s="21"/>
      <c r="M48" s="21">
        <f>SUM(J48-G48)</f>
        <v>-986.76</v>
      </c>
      <c r="N48" s="21"/>
      <c r="O48" s="21"/>
      <c r="P48" s="21"/>
      <c r="Q48" s="13">
        <v>700</v>
      </c>
      <c r="R48" s="22"/>
    </row>
    <row r="49" spans="2:18" ht="12.75">
      <c r="B49" s="27"/>
      <c r="C49" s="16"/>
      <c r="D49" s="16"/>
      <c r="E49" s="38" t="s">
        <v>13</v>
      </c>
      <c r="F49" s="20"/>
      <c r="G49" s="39">
        <f>SUM(G46:G48)</f>
        <v>8600</v>
      </c>
      <c r="H49" s="21"/>
      <c r="I49" s="21"/>
      <c r="J49" s="39">
        <f>SUM(J46:J48)</f>
        <v>7033.969999999999</v>
      </c>
      <c r="K49" s="21"/>
      <c r="L49" s="21"/>
      <c r="M49" s="39">
        <f>SUM(M46:M48)</f>
        <v>-1566.03</v>
      </c>
      <c r="N49" s="21"/>
      <c r="O49" s="21"/>
      <c r="P49" s="21"/>
      <c r="Q49" s="39">
        <f>SUM(Q46:Q48)</f>
        <v>7300</v>
      </c>
      <c r="R49" s="22"/>
    </row>
    <row r="50" spans="2:18" ht="12.75">
      <c r="B50" s="27"/>
      <c r="C50" s="11" t="s">
        <v>14</v>
      </c>
      <c r="D50" s="16"/>
      <c r="E50" s="5" t="s">
        <v>38</v>
      </c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spans="2:18" ht="12.75">
      <c r="B51" s="27"/>
      <c r="C51" s="16"/>
      <c r="D51" s="16">
        <v>1</v>
      </c>
      <c r="E51" s="18" t="s">
        <v>39</v>
      </c>
      <c r="F51" s="20"/>
      <c r="G51" s="21">
        <v>2435</v>
      </c>
      <c r="H51" s="21"/>
      <c r="I51" s="21"/>
      <c r="J51" s="21">
        <v>3184.24</v>
      </c>
      <c r="K51" s="21"/>
      <c r="L51" s="21"/>
      <c r="M51" s="21">
        <f>SUM(J51-G51)</f>
        <v>749.2399999999998</v>
      </c>
      <c r="N51" s="21"/>
      <c r="O51" s="21"/>
      <c r="P51" s="21"/>
      <c r="Q51" s="13">
        <v>0</v>
      </c>
      <c r="R51" s="22"/>
    </row>
    <row r="52" spans="2:18" ht="12.75">
      <c r="B52" s="27"/>
      <c r="C52" s="16"/>
      <c r="D52" s="16" t="s">
        <v>70</v>
      </c>
      <c r="E52" s="18" t="s">
        <v>71</v>
      </c>
      <c r="F52" s="20"/>
      <c r="G52" s="21">
        <v>0</v>
      </c>
      <c r="H52" s="21"/>
      <c r="I52" s="21"/>
      <c r="J52" s="21">
        <v>0</v>
      </c>
      <c r="K52" s="21"/>
      <c r="L52" s="21"/>
      <c r="M52" s="21">
        <v>0</v>
      </c>
      <c r="N52" s="21"/>
      <c r="O52" s="21"/>
      <c r="P52" s="21"/>
      <c r="Q52" s="13">
        <v>2000</v>
      </c>
      <c r="R52" s="22"/>
    </row>
    <row r="53" spans="2:18" ht="12.75">
      <c r="B53" s="27"/>
      <c r="C53" s="16"/>
      <c r="D53" s="16" t="s">
        <v>72</v>
      </c>
      <c r="E53" s="18" t="s">
        <v>73</v>
      </c>
      <c r="F53" s="20"/>
      <c r="G53" s="21">
        <v>0</v>
      </c>
      <c r="H53" s="21"/>
      <c r="I53" s="21"/>
      <c r="J53" s="21">
        <v>0</v>
      </c>
      <c r="K53" s="21"/>
      <c r="L53" s="21"/>
      <c r="M53" s="21">
        <v>0</v>
      </c>
      <c r="N53" s="21"/>
      <c r="O53" s="21"/>
      <c r="P53" s="21"/>
      <c r="Q53" s="13">
        <v>1402</v>
      </c>
      <c r="R53" s="22"/>
    </row>
    <row r="54" spans="2:18" ht="12.75">
      <c r="B54" s="27"/>
      <c r="C54" s="16"/>
      <c r="D54" s="16">
        <v>2</v>
      </c>
      <c r="E54" s="18" t="s">
        <v>40</v>
      </c>
      <c r="F54" s="20"/>
      <c r="G54" s="21">
        <v>2000</v>
      </c>
      <c r="H54" s="21"/>
      <c r="I54" s="21"/>
      <c r="J54" s="21">
        <v>2496.38</v>
      </c>
      <c r="K54" s="21"/>
      <c r="L54" s="21"/>
      <c r="M54" s="21">
        <f>SUM(J54-G54)</f>
        <v>496.3800000000001</v>
      </c>
      <c r="N54" s="21"/>
      <c r="O54" s="21"/>
      <c r="P54" s="21"/>
      <c r="Q54" s="14">
        <v>2500</v>
      </c>
      <c r="R54" s="22"/>
    </row>
    <row r="55" spans="2:18" ht="12.75">
      <c r="B55" s="27"/>
      <c r="C55" s="16"/>
      <c r="D55" s="16">
        <v>3</v>
      </c>
      <c r="E55" s="18" t="s">
        <v>41</v>
      </c>
      <c r="F55" s="20"/>
      <c r="G55" s="21">
        <v>2000</v>
      </c>
      <c r="H55" s="21"/>
      <c r="I55" s="21"/>
      <c r="J55" s="21">
        <v>1747.45</v>
      </c>
      <c r="K55" s="21"/>
      <c r="L55" s="21"/>
      <c r="M55" s="21">
        <f>SUM(J55-G55)</f>
        <v>-252.54999999999995</v>
      </c>
      <c r="N55" s="21"/>
      <c r="O55" s="21"/>
      <c r="P55" s="21"/>
      <c r="Q55" s="13">
        <v>1800</v>
      </c>
      <c r="R55" s="22"/>
    </row>
    <row r="56" spans="2:18" ht="12.75">
      <c r="B56" s="27"/>
      <c r="C56" s="16"/>
      <c r="D56" s="16">
        <v>4</v>
      </c>
      <c r="E56" s="18" t="s">
        <v>42</v>
      </c>
      <c r="F56" s="20"/>
      <c r="G56" s="21">
        <v>3000</v>
      </c>
      <c r="H56" s="21"/>
      <c r="I56" s="21"/>
      <c r="J56" s="21">
        <v>1303.7</v>
      </c>
      <c r="K56" s="21"/>
      <c r="L56" s="21"/>
      <c r="M56" s="21">
        <f>SUM(J56-G56)</f>
        <v>-1696.3</v>
      </c>
      <c r="N56" s="21"/>
      <c r="O56" s="21"/>
      <c r="P56" s="21"/>
      <c r="Q56" s="14">
        <v>1300</v>
      </c>
      <c r="R56" s="22"/>
    </row>
    <row r="57" spans="2:18" ht="12.75">
      <c r="B57" s="27"/>
      <c r="C57" s="16"/>
      <c r="D57" s="16">
        <v>5</v>
      </c>
      <c r="E57" s="18" t="s">
        <v>43</v>
      </c>
      <c r="F57" s="20"/>
      <c r="G57" s="21">
        <v>8500</v>
      </c>
      <c r="H57" s="21"/>
      <c r="I57" s="21"/>
      <c r="J57" s="21">
        <v>5742.92</v>
      </c>
      <c r="K57" s="21"/>
      <c r="L57" s="21"/>
      <c r="M57" s="21">
        <f>SUM(J57-G57)</f>
        <v>-2757.08</v>
      </c>
      <c r="N57" s="21"/>
      <c r="O57" s="21"/>
      <c r="P57" s="21"/>
      <c r="Q57" s="13">
        <v>1300</v>
      </c>
      <c r="R57" s="22"/>
    </row>
    <row r="58" spans="2:18" ht="12.75">
      <c r="B58" s="27"/>
      <c r="C58" s="16"/>
      <c r="D58" s="16"/>
      <c r="E58" s="38" t="s">
        <v>13</v>
      </c>
      <c r="F58" s="20"/>
      <c r="G58" s="39">
        <f>SUM(G51:G57)</f>
        <v>17935</v>
      </c>
      <c r="H58" s="21"/>
      <c r="I58" s="21"/>
      <c r="J58" s="39">
        <f>SUM(J51:J57)</f>
        <v>14474.69</v>
      </c>
      <c r="K58" s="21"/>
      <c r="L58" s="21"/>
      <c r="M58" s="39">
        <f>SUM(M51:M57)</f>
        <v>-3460.31</v>
      </c>
      <c r="N58" s="21"/>
      <c r="O58" s="21"/>
      <c r="P58" s="21"/>
      <c r="Q58" s="39">
        <f>SUM(Q51:Q57)</f>
        <v>10302</v>
      </c>
      <c r="R58" s="22"/>
    </row>
    <row r="59" spans="2:18" ht="12.75">
      <c r="B59" s="27"/>
      <c r="C59" s="11" t="s">
        <v>17</v>
      </c>
      <c r="D59" s="16"/>
      <c r="E59" s="5" t="s">
        <v>44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ht="12.75">
      <c r="B60" s="27"/>
      <c r="C60" s="16"/>
      <c r="D60" s="16">
        <v>1</v>
      </c>
      <c r="E60" s="18" t="s">
        <v>45</v>
      </c>
      <c r="F60" s="20"/>
      <c r="G60" s="21">
        <v>9000</v>
      </c>
      <c r="H60" s="21"/>
      <c r="I60" s="21"/>
      <c r="J60" s="21">
        <v>8915.41</v>
      </c>
      <c r="K60" s="21"/>
      <c r="L60" s="21"/>
      <c r="M60" s="21">
        <f aca="true" t="shared" si="0" ref="M60:M65">SUM(J60-G60)</f>
        <v>-84.59000000000015</v>
      </c>
      <c r="N60" s="21"/>
      <c r="O60" s="21"/>
      <c r="P60" s="21"/>
      <c r="Q60" s="13">
        <v>1000</v>
      </c>
      <c r="R60" s="22"/>
    </row>
    <row r="61" spans="2:18" ht="12.75">
      <c r="B61" s="27"/>
      <c r="C61" s="16"/>
      <c r="D61" s="16">
        <v>2</v>
      </c>
      <c r="E61" s="18" t="s">
        <v>46</v>
      </c>
      <c r="F61" s="20"/>
      <c r="G61" s="21">
        <v>4500</v>
      </c>
      <c r="H61" s="21"/>
      <c r="I61" s="21"/>
      <c r="J61" s="21">
        <v>4399.09</v>
      </c>
      <c r="K61" s="21"/>
      <c r="L61" s="21"/>
      <c r="M61" s="21">
        <f t="shared" si="0"/>
        <v>-100.90999999999985</v>
      </c>
      <c r="N61" s="21"/>
      <c r="O61" s="21"/>
      <c r="P61" s="21"/>
      <c r="Q61" s="14">
        <v>5000</v>
      </c>
      <c r="R61" s="22"/>
    </row>
    <row r="62" spans="2:18" ht="12.75">
      <c r="B62" s="27"/>
      <c r="C62" s="16"/>
      <c r="D62" s="16">
        <v>3</v>
      </c>
      <c r="E62" s="18" t="s">
        <v>47</v>
      </c>
      <c r="F62" s="20"/>
      <c r="G62" s="21">
        <v>3000</v>
      </c>
      <c r="H62" s="21"/>
      <c r="I62" s="21"/>
      <c r="J62" s="21">
        <v>0</v>
      </c>
      <c r="K62" s="21"/>
      <c r="L62" s="21"/>
      <c r="M62" s="21">
        <f t="shared" si="0"/>
        <v>-3000</v>
      </c>
      <c r="N62" s="21"/>
      <c r="O62" s="21"/>
      <c r="P62" s="21"/>
      <c r="Q62" s="13">
        <v>3000</v>
      </c>
      <c r="R62" s="22"/>
    </row>
    <row r="63" spans="2:18" ht="12.75">
      <c r="B63" s="27"/>
      <c r="C63" s="16"/>
      <c r="D63" s="16">
        <v>4</v>
      </c>
      <c r="E63" s="18" t="s">
        <v>48</v>
      </c>
      <c r="F63" s="20"/>
      <c r="G63" s="21">
        <v>3000</v>
      </c>
      <c r="H63" s="21"/>
      <c r="I63" s="21"/>
      <c r="J63" s="21">
        <v>2919.3</v>
      </c>
      <c r="K63" s="21"/>
      <c r="L63" s="21"/>
      <c r="M63" s="21">
        <f t="shared" si="0"/>
        <v>-80.69999999999982</v>
      </c>
      <c r="N63" s="21"/>
      <c r="O63" s="21"/>
      <c r="P63" s="21"/>
      <c r="Q63" s="13">
        <v>0</v>
      </c>
      <c r="R63" s="22"/>
    </row>
    <row r="64" spans="2:18" ht="12.75">
      <c r="B64" s="27"/>
      <c r="C64" s="16"/>
      <c r="D64" s="16">
        <v>5</v>
      </c>
      <c r="E64" s="18" t="s">
        <v>49</v>
      </c>
      <c r="F64" s="20"/>
      <c r="G64" s="21">
        <v>2800</v>
      </c>
      <c r="H64" s="21"/>
      <c r="I64" s="21"/>
      <c r="J64" s="21">
        <v>0</v>
      </c>
      <c r="K64" s="21"/>
      <c r="L64" s="21"/>
      <c r="M64" s="21">
        <f t="shared" si="0"/>
        <v>-2800</v>
      </c>
      <c r="N64" s="21"/>
      <c r="O64" s="21"/>
      <c r="P64" s="21"/>
      <c r="Q64" s="13">
        <v>3000</v>
      </c>
      <c r="R64" s="22"/>
    </row>
    <row r="65" spans="2:18" ht="12.75">
      <c r="B65" s="27"/>
      <c r="C65" s="16"/>
      <c r="D65" s="16">
        <v>6</v>
      </c>
      <c r="E65" s="18" t="s">
        <v>50</v>
      </c>
      <c r="F65" s="20"/>
      <c r="G65" s="21">
        <v>36500</v>
      </c>
      <c r="H65" s="21"/>
      <c r="I65" s="21"/>
      <c r="J65" s="21">
        <v>32924.64</v>
      </c>
      <c r="K65" s="21"/>
      <c r="L65" s="21"/>
      <c r="M65" s="21">
        <f t="shared" si="0"/>
        <v>-3575.3600000000006</v>
      </c>
      <c r="N65" s="21"/>
      <c r="O65" s="21"/>
      <c r="P65" s="21"/>
      <c r="Q65" s="14">
        <v>40000</v>
      </c>
      <c r="R65" s="22"/>
    </row>
    <row r="66" spans="2:18" ht="12.75">
      <c r="B66" s="27"/>
      <c r="C66" s="16"/>
      <c r="D66" s="16">
        <v>7</v>
      </c>
      <c r="E66" s="18" t="s">
        <v>85</v>
      </c>
      <c r="F66" s="20"/>
      <c r="G66" s="21">
        <v>13000</v>
      </c>
      <c r="H66" s="21"/>
      <c r="I66" s="21"/>
      <c r="J66" s="21">
        <v>0</v>
      </c>
      <c r="K66" s="21"/>
      <c r="L66" s="21"/>
      <c r="M66" s="21">
        <v>-13000</v>
      </c>
      <c r="N66" s="21"/>
      <c r="O66" s="21"/>
      <c r="P66" s="21"/>
      <c r="Q66" s="13">
        <v>0</v>
      </c>
      <c r="R66" s="22"/>
    </row>
    <row r="67" spans="2:18" ht="12.75">
      <c r="B67" s="27"/>
      <c r="C67" s="16"/>
      <c r="D67" s="16" t="s">
        <v>86</v>
      </c>
      <c r="E67" s="18" t="s">
        <v>74</v>
      </c>
      <c r="F67" s="20"/>
      <c r="G67" s="21">
        <v>0</v>
      </c>
      <c r="H67" s="21"/>
      <c r="I67" s="21"/>
      <c r="J67" s="21">
        <v>0</v>
      </c>
      <c r="K67" s="21"/>
      <c r="L67" s="21"/>
      <c r="M67" s="21">
        <v>0</v>
      </c>
      <c r="N67" s="21"/>
      <c r="O67" s="21"/>
      <c r="P67" s="21"/>
      <c r="Q67" s="13">
        <v>12500</v>
      </c>
      <c r="R67" s="22"/>
    </row>
    <row r="68" spans="2:18" ht="12.75">
      <c r="B68" s="27"/>
      <c r="C68" s="16"/>
      <c r="D68" s="16" t="s">
        <v>87</v>
      </c>
      <c r="E68" s="18" t="s">
        <v>75</v>
      </c>
      <c r="F68" s="20"/>
      <c r="G68" s="21">
        <v>0</v>
      </c>
      <c r="H68" s="21"/>
      <c r="I68" s="21"/>
      <c r="J68" s="21">
        <v>0</v>
      </c>
      <c r="K68" s="21"/>
      <c r="L68" s="21"/>
      <c r="M68" s="21">
        <v>0</v>
      </c>
      <c r="N68" s="21"/>
      <c r="O68" s="21"/>
      <c r="P68" s="21"/>
      <c r="Q68" s="14">
        <v>3000</v>
      </c>
      <c r="R68" s="22"/>
    </row>
    <row r="69" spans="2:18" ht="12.75">
      <c r="B69" s="27"/>
      <c r="C69" s="16"/>
      <c r="D69" s="16"/>
      <c r="E69" s="38" t="s">
        <v>13</v>
      </c>
      <c r="F69" s="20"/>
      <c r="G69" s="39">
        <f>SUM(G60:G68)</f>
        <v>71800</v>
      </c>
      <c r="H69" s="21"/>
      <c r="I69" s="21"/>
      <c r="J69" s="39">
        <f>SUM(J60:J68)</f>
        <v>49158.44</v>
      </c>
      <c r="K69" s="21"/>
      <c r="L69" s="21"/>
      <c r="M69" s="39">
        <f>SUM(M60:M68)</f>
        <v>-22641.56</v>
      </c>
      <c r="N69" s="21"/>
      <c r="O69" s="21"/>
      <c r="P69" s="21"/>
      <c r="Q69" s="39">
        <f>SUM(Q60:Q68)</f>
        <v>67500</v>
      </c>
      <c r="R69" s="22"/>
    </row>
    <row r="70" spans="2:18" ht="12.75">
      <c r="B70" s="27"/>
      <c r="C70" s="11" t="s">
        <v>23</v>
      </c>
      <c r="D70" s="16"/>
      <c r="E70" s="5" t="s">
        <v>51</v>
      </c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spans="2:18" ht="12.75">
      <c r="B71" s="27"/>
      <c r="C71" s="16"/>
      <c r="D71" s="16">
        <v>1</v>
      </c>
      <c r="E71" s="18" t="s">
        <v>52</v>
      </c>
      <c r="F71" s="20"/>
      <c r="G71" s="21">
        <v>500</v>
      </c>
      <c r="H71" s="21"/>
      <c r="I71" s="21"/>
      <c r="J71" s="21">
        <v>293.35</v>
      </c>
      <c r="K71" s="21"/>
      <c r="L71" s="21"/>
      <c r="M71" s="21">
        <f>SUM(J71-G71)</f>
        <v>-206.64999999999998</v>
      </c>
      <c r="N71" s="21"/>
      <c r="O71" s="21"/>
      <c r="P71" s="21"/>
      <c r="Q71" s="13">
        <v>500</v>
      </c>
      <c r="R71" s="22"/>
    </row>
    <row r="72" spans="2:18" ht="12.75">
      <c r="B72" s="27"/>
      <c r="C72" s="16"/>
      <c r="D72" s="16">
        <v>2</v>
      </c>
      <c r="E72" s="18" t="s">
        <v>53</v>
      </c>
      <c r="F72" s="20"/>
      <c r="G72" s="21">
        <v>500</v>
      </c>
      <c r="H72" s="21"/>
      <c r="I72" s="21"/>
      <c r="J72" s="21">
        <v>286.11</v>
      </c>
      <c r="K72" s="21"/>
      <c r="L72" s="21"/>
      <c r="M72" s="21">
        <f>SUM(J72-G72)</f>
        <v>-213.89</v>
      </c>
      <c r="N72" s="21"/>
      <c r="O72" s="21"/>
      <c r="P72" s="21"/>
      <c r="Q72" s="14">
        <v>500</v>
      </c>
      <c r="R72" s="22"/>
    </row>
    <row r="73" spans="2:18" ht="12.75">
      <c r="B73" s="27"/>
      <c r="C73" s="16"/>
      <c r="D73" s="16">
        <v>3</v>
      </c>
      <c r="E73" s="18" t="s">
        <v>54</v>
      </c>
      <c r="F73" s="20"/>
      <c r="G73" s="21">
        <v>800</v>
      </c>
      <c r="H73" s="21"/>
      <c r="I73" s="21"/>
      <c r="J73" s="21">
        <v>0</v>
      </c>
      <c r="K73" s="21"/>
      <c r="L73" s="21"/>
      <c r="M73" s="21">
        <f>SUM(J73-G73)</f>
        <v>-800</v>
      </c>
      <c r="N73" s="21"/>
      <c r="O73" s="21"/>
      <c r="P73" s="21"/>
      <c r="Q73" s="13">
        <v>0</v>
      </c>
      <c r="R73" s="22"/>
    </row>
    <row r="74" spans="2:18" ht="12.75">
      <c r="B74" s="28"/>
      <c r="C74" s="16"/>
      <c r="D74" s="16"/>
      <c r="E74" s="38" t="s">
        <v>13</v>
      </c>
      <c r="F74" s="20"/>
      <c r="G74" s="39">
        <f>SUM(G71:G73)</f>
        <v>1800</v>
      </c>
      <c r="H74" s="21"/>
      <c r="I74" s="21"/>
      <c r="J74" s="39">
        <f>SUM(J71:J73)</f>
        <v>579.46</v>
      </c>
      <c r="K74" s="21"/>
      <c r="L74" s="21"/>
      <c r="M74" s="39">
        <f>SUM(M71:M73)</f>
        <v>-1220.54</v>
      </c>
      <c r="N74" s="21"/>
      <c r="O74" s="21"/>
      <c r="P74" s="21"/>
      <c r="Q74" s="39">
        <f>SUM(Q71:Q73)</f>
        <v>1000</v>
      </c>
      <c r="R74" s="22"/>
    </row>
    <row r="75" spans="2:18" ht="5.25" customHeight="1">
      <c r="B75" s="40"/>
      <c r="C75" s="41"/>
      <c r="D75" s="41"/>
      <c r="E75" s="42"/>
      <c r="F75" s="2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</row>
    <row r="77" spans="2:18" ht="13.5" thickBot="1">
      <c r="B77" s="1"/>
      <c r="C77" s="1"/>
      <c r="D77" s="1"/>
      <c r="E77" s="4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ht="16.5" thickBot="1" thickTop="1">
      <c r="E78" s="10" t="s">
        <v>67</v>
      </c>
    </row>
    <row r="79" spans="2:18" ht="13.5" thickTop="1">
      <c r="B79" s="1"/>
      <c r="C79" s="1"/>
      <c r="D79" s="1"/>
      <c r="E79" s="4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 customHeight="1">
      <c r="B80" s="51" t="s">
        <v>0</v>
      </c>
      <c r="C80" s="52" t="s">
        <v>1</v>
      </c>
      <c r="D80" s="52" t="s">
        <v>2</v>
      </c>
      <c r="E80" s="53" t="s">
        <v>7</v>
      </c>
      <c r="F80" s="62" t="s">
        <v>3</v>
      </c>
      <c r="G80" s="62"/>
      <c r="H80" s="62"/>
      <c r="I80" s="63" t="s">
        <v>4</v>
      </c>
      <c r="J80" s="63"/>
      <c r="K80" s="63"/>
      <c r="L80" s="62" t="s">
        <v>5</v>
      </c>
      <c r="M80" s="62"/>
      <c r="N80" s="62"/>
      <c r="O80" s="54"/>
      <c r="P80" s="62" t="s">
        <v>6</v>
      </c>
      <c r="Q80" s="62"/>
      <c r="R80" s="64"/>
    </row>
    <row r="81" spans="2:18" ht="12.75">
      <c r="B81" s="36"/>
      <c r="C81" s="16"/>
      <c r="D81" s="16"/>
      <c r="E81" s="38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</row>
    <row r="82" spans="2:18" ht="12.75">
      <c r="B82" s="29" t="s">
        <v>8</v>
      </c>
      <c r="C82" s="11" t="s">
        <v>28</v>
      </c>
      <c r="D82" s="16"/>
      <c r="E82" s="5" t="s">
        <v>24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2"/>
    </row>
    <row r="83" spans="2:18" ht="12.75">
      <c r="B83" s="30"/>
      <c r="C83" s="18"/>
      <c r="D83" s="32">
        <v>1</v>
      </c>
      <c r="E83" s="18" t="s">
        <v>55</v>
      </c>
      <c r="F83" s="21"/>
      <c r="G83" s="21">
        <v>10000</v>
      </c>
      <c r="H83" s="21"/>
      <c r="I83" s="21"/>
      <c r="J83" s="21">
        <v>17038.9</v>
      </c>
      <c r="K83" s="21"/>
      <c r="L83" s="21"/>
      <c r="M83" s="21">
        <f>SUM(J83-G83)</f>
        <v>7038.9000000000015</v>
      </c>
      <c r="N83" s="21"/>
      <c r="O83" s="21"/>
      <c r="P83" s="21"/>
      <c r="Q83" s="13">
        <v>15000</v>
      </c>
      <c r="R83" s="22"/>
    </row>
    <row r="84" spans="2:18" ht="12.75">
      <c r="B84" s="30"/>
      <c r="C84" s="18"/>
      <c r="D84" s="18">
        <v>2</v>
      </c>
      <c r="E84" s="18" t="s">
        <v>56</v>
      </c>
      <c r="F84" s="21"/>
      <c r="G84" s="21">
        <v>5000</v>
      </c>
      <c r="H84" s="21"/>
      <c r="I84" s="21"/>
      <c r="J84" s="21">
        <v>4770</v>
      </c>
      <c r="K84" s="21"/>
      <c r="L84" s="21"/>
      <c r="M84" s="21">
        <f>SUM(J84-G84)</f>
        <v>-230</v>
      </c>
      <c r="N84" s="21"/>
      <c r="O84" s="21"/>
      <c r="P84" s="21"/>
      <c r="Q84" s="14">
        <v>6000</v>
      </c>
      <c r="R84" s="22"/>
    </row>
    <row r="85" spans="2:18" ht="12.75">
      <c r="B85" s="30"/>
      <c r="C85" s="18"/>
      <c r="D85" s="18"/>
      <c r="E85" s="38" t="s">
        <v>13</v>
      </c>
      <c r="F85" s="21"/>
      <c r="G85" s="39">
        <f>SUM(G83:G84)</f>
        <v>15000</v>
      </c>
      <c r="H85" s="21"/>
      <c r="I85" s="21"/>
      <c r="J85" s="39">
        <f>SUM(J83:J84)</f>
        <v>21808.9</v>
      </c>
      <c r="K85" s="21"/>
      <c r="L85" s="21"/>
      <c r="M85" s="39">
        <f>SUM(M83:M84)</f>
        <v>6808.9000000000015</v>
      </c>
      <c r="N85" s="21"/>
      <c r="O85" s="21"/>
      <c r="P85" s="21"/>
      <c r="Q85" s="39">
        <f>SUM(Q83:Q84)</f>
        <v>21000</v>
      </c>
      <c r="R85" s="22"/>
    </row>
    <row r="86" spans="2:18" ht="12.75">
      <c r="B86" s="27"/>
      <c r="C86" s="11" t="s">
        <v>60</v>
      </c>
      <c r="D86" s="16"/>
      <c r="E86" s="5" t="s">
        <v>57</v>
      </c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</row>
    <row r="87" spans="2:18" ht="12.75">
      <c r="B87" s="27"/>
      <c r="C87" s="16"/>
      <c r="D87" s="16">
        <v>1</v>
      </c>
      <c r="E87" s="18" t="s">
        <v>58</v>
      </c>
      <c r="F87" s="20"/>
      <c r="G87" s="21">
        <v>1000</v>
      </c>
      <c r="H87" s="21"/>
      <c r="I87" s="21"/>
      <c r="J87" s="21">
        <v>844</v>
      </c>
      <c r="K87" s="21"/>
      <c r="L87" s="21"/>
      <c r="M87" s="21">
        <f>SUM(J87-G87)</f>
        <v>-156</v>
      </c>
      <c r="N87" s="21"/>
      <c r="O87" s="21"/>
      <c r="P87" s="21"/>
      <c r="Q87" s="13">
        <v>4400</v>
      </c>
      <c r="R87" s="22"/>
    </row>
    <row r="88" spans="2:18" ht="12.75">
      <c r="B88" s="27"/>
      <c r="C88" s="16"/>
      <c r="D88" s="16">
        <v>2</v>
      </c>
      <c r="E88" s="18" t="s">
        <v>59</v>
      </c>
      <c r="F88" s="20"/>
      <c r="G88" s="21">
        <v>2000</v>
      </c>
      <c r="H88" s="21"/>
      <c r="I88" s="21"/>
      <c r="J88" s="21">
        <v>1967.4</v>
      </c>
      <c r="K88" s="26"/>
      <c r="L88" s="26"/>
      <c r="M88" s="21">
        <f>SUM(J88-G88)</f>
        <v>-32.59999999999991</v>
      </c>
      <c r="N88" s="26"/>
      <c r="O88" s="26"/>
      <c r="P88" s="26"/>
      <c r="Q88" s="14">
        <v>2000</v>
      </c>
      <c r="R88" s="37"/>
    </row>
    <row r="89" spans="2:18" ht="12.75">
      <c r="B89" s="27"/>
      <c r="C89" s="16"/>
      <c r="D89" s="16">
        <v>3</v>
      </c>
      <c r="E89" s="18" t="s">
        <v>64</v>
      </c>
      <c r="F89" s="20"/>
      <c r="G89" s="21">
        <v>2000</v>
      </c>
      <c r="H89" s="21"/>
      <c r="I89" s="21"/>
      <c r="J89" s="21">
        <v>0</v>
      </c>
      <c r="K89" s="26"/>
      <c r="L89" s="26"/>
      <c r="M89" s="21">
        <f>SUM(J89-G89)</f>
        <v>-2000</v>
      </c>
      <c r="N89" s="26"/>
      <c r="O89" s="26"/>
      <c r="P89" s="26"/>
      <c r="Q89" s="13">
        <v>2000</v>
      </c>
      <c r="R89" s="37"/>
    </row>
    <row r="90" spans="2:18" ht="12.75">
      <c r="B90" s="27"/>
      <c r="C90" s="16"/>
      <c r="D90" s="16">
        <v>4</v>
      </c>
      <c r="E90" s="18" t="s">
        <v>76</v>
      </c>
      <c r="F90" s="20"/>
      <c r="G90" s="21">
        <v>429</v>
      </c>
      <c r="H90" s="21"/>
      <c r="I90" s="21"/>
      <c r="J90" s="21">
        <v>136</v>
      </c>
      <c r="K90" s="26"/>
      <c r="L90" s="26"/>
      <c r="M90" s="21">
        <f>SUM(J90-G90)</f>
        <v>-293</v>
      </c>
      <c r="N90" s="26"/>
      <c r="O90" s="26"/>
      <c r="P90" s="26"/>
      <c r="Q90" s="14">
        <v>500</v>
      </c>
      <c r="R90" s="37"/>
    </row>
    <row r="91" spans="2:18" ht="12.75">
      <c r="B91" s="33"/>
      <c r="C91" s="26"/>
      <c r="D91" s="16">
        <v>5</v>
      </c>
      <c r="E91" s="18" t="s">
        <v>77</v>
      </c>
      <c r="F91" s="26"/>
      <c r="G91" s="21">
        <v>0</v>
      </c>
      <c r="H91" s="21"/>
      <c r="I91" s="21"/>
      <c r="J91" s="21">
        <v>0</v>
      </c>
      <c r="K91" s="26"/>
      <c r="L91" s="26"/>
      <c r="M91" s="21">
        <f>SUM(J91-G91)</f>
        <v>0</v>
      </c>
      <c r="N91" s="26"/>
      <c r="O91" s="26"/>
      <c r="P91" s="26"/>
      <c r="Q91" s="13">
        <v>8500</v>
      </c>
      <c r="R91" s="37"/>
    </row>
    <row r="92" spans="2:18" ht="12.75">
      <c r="B92" s="33"/>
      <c r="C92" s="26"/>
      <c r="D92" s="26"/>
      <c r="E92" s="38" t="s">
        <v>13</v>
      </c>
      <c r="F92" s="26"/>
      <c r="G92" s="39">
        <f>SUM(G87:G91)</f>
        <v>5429</v>
      </c>
      <c r="H92" s="26"/>
      <c r="I92" s="26"/>
      <c r="J92" s="39">
        <f>SUM(J87:J91)</f>
        <v>2947.4</v>
      </c>
      <c r="K92" s="26"/>
      <c r="L92" s="26"/>
      <c r="M92" s="39">
        <f>SUM(M87:M91)</f>
        <v>-2481.6</v>
      </c>
      <c r="N92" s="26"/>
      <c r="O92" s="26"/>
      <c r="P92" s="26"/>
      <c r="Q92" s="39">
        <f>SUM(Q87:Q91)</f>
        <v>17400</v>
      </c>
      <c r="R92" s="37"/>
    </row>
    <row r="93" spans="2:18" ht="12.75">
      <c r="B93" s="34"/>
      <c r="C93" s="26"/>
      <c r="D93" s="26"/>
      <c r="E93" s="38" t="s">
        <v>26</v>
      </c>
      <c r="F93" s="26"/>
      <c r="G93" s="39">
        <f>SUM(G49+G58+G69+G74+G85+G92)</f>
        <v>120564</v>
      </c>
      <c r="H93" s="26"/>
      <c r="I93" s="26"/>
      <c r="J93" s="39">
        <f>SUM(J49+J58+J69+J74+J85+J92)</f>
        <v>96002.86000000002</v>
      </c>
      <c r="K93" s="26"/>
      <c r="L93" s="26"/>
      <c r="M93" s="39">
        <f>SUM(M49+M58+M69+M74+M85+M92)</f>
        <v>-24561.14</v>
      </c>
      <c r="N93" s="26"/>
      <c r="O93" s="26"/>
      <c r="P93" s="26"/>
      <c r="Q93" s="39">
        <f>SUM(Q49+Q58+Q69+Q74+Q85+Q92)</f>
        <v>124502</v>
      </c>
      <c r="R93" s="37"/>
    </row>
    <row r="94" spans="2:18" ht="7.5" customHeight="1">
      <c r="B94" s="5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7"/>
    </row>
    <row r="95" spans="2:18" ht="13.5" thickBot="1">
      <c r="B95" s="35" t="s">
        <v>14</v>
      </c>
      <c r="C95" s="26"/>
      <c r="D95" s="26"/>
      <c r="E95" s="17" t="s">
        <v>61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7"/>
    </row>
    <row r="96" spans="2:18" ht="13.5" thickTop="1">
      <c r="B96" s="33"/>
      <c r="C96" s="11" t="s">
        <v>8</v>
      </c>
      <c r="D96" s="26"/>
      <c r="E96" s="5" t="s">
        <v>62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7"/>
    </row>
    <row r="97" spans="2:18" ht="12.75">
      <c r="B97" s="33"/>
      <c r="C97" s="26"/>
      <c r="D97" s="16">
        <v>1</v>
      </c>
      <c r="E97" s="18" t="s">
        <v>30</v>
      </c>
      <c r="F97" s="20"/>
      <c r="G97" s="21">
        <v>25476</v>
      </c>
      <c r="H97" s="21"/>
      <c r="I97" s="21"/>
      <c r="J97" s="21">
        <v>25041</v>
      </c>
      <c r="K97" s="21"/>
      <c r="L97" s="21"/>
      <c r="M97" s="21">
        <f>SUM(J97-G97)</f>
        <v>-435</v>
      </c>
      <c r="N97" s="21"/>
      <c r="O97" s="21"/>
      <c r="P97" s="21"/>
      <c r="Q97" s="13">
        <v>26268</v>
      </c>
      <c r="R97" s="22"/>
    </row>
    <row r="98" spans="2:18" ht="12.75">
      <c r="B98" s="33"/>
      <c r="C98" s="26"/>
      <c r="D98" s="16">
        <v>2</v>
      </c>
      <c r="E98" s="18" t="s">
        <v>31</v>
      </c>
      <c r="F98" s="20"/>
      <c r="G98" s="21">
        <v>1032</v>
      </c>
      <c r="H98" s="21"/>
      <c r="I98" s="21"/>
      <c r="J98" s="21">
        <v>613.28</v>
      </c>
      <c r="K98" s="26"/>
      <c r="L98" s="26"/>
      <c r="M98" s="21">
        <f>SUM(J98-G98)</f>
        <v>-418.72</v>
      </c>
      <c r="N98" s="26"/>
      <c r="O98" s="26"/>
      <c r="P98" s="26"/>
      <c r="Q98" s="14">
        <v>0</v>
      </c>
      <c r="R98" s="37"/>
    </row>
    <row r="99" spans="2:18" ht="12.75">
      <c r="B99" s="33"/>
      <c r="C99" s="26"/>
      <c r="D99" s="26"/>
      <c r="E99" s="38" t="s">
        <v>13</v>
      </c>
      <c r="F99" s="26"/>
      <c r="G99" s="39">
        <f>SUM(G97:G98)</f>
        <v>26508</v>
      </c>
      <c r="H99" s="26"/>
      <c r="I99" s="26"/>
      <c r="J99" s="39">
        <f>SUM(J97:J98)</f>
        <v>25654.28</v>
      </c>
      <c r="K99" s="26"/>
      <c r="L99" s="26"/>
      <c r="M99" s="39">
        <f>SUM(M97:M98)</f>
        <v>-853.72</v>
      </c>
      <c r="N99" s="26"/>
      <c r="O99" s="26"/>
      <c r="P99" s="26"/>
      <c r="Q99" s="39">
        <f>SUM(Q97:Q98)</f>
        <v>26268</v>
      </c>
      <c r="R99" s="37"/>
    </row>
    <row r="100" spans="2:18" ht="12.75">
      <c r="B100" s="34"/>
      <c r="C100" s="26"/>
      <c r="D100" s="26"/>
      <c r="E100" s="38" t="s">
        <v>26</v>
      </c>
      <c r="F100" s="26"/>
      <c r="G100" s="39">
        <f>G99</f>
        <v>26508</v>
      </c>
      <c r="H100" s="26"/>
      <c r="I100" s="26"/>
      <c r="J100" s="39">
        <f>J99</f>
        <v>25654.28</v>
      </c>
      <c r="K100" s="26"/>
      <c r="L100" s="26"/>
      <c r="M100" s="39">
        <f>M99</f>
        <v>-853.72</v>
      </c>
      <c r="N100" s="26"/>
      <c r="O100" s="26"/>
      <c r="P100" s="26"/>
      <c r="Q100" s="39">
        <f>Q99</f>
        <v>26268</v>
      </c>
      <c r="R100" s="37"/>
    </row>
    <row r="101" spans="2:18" ht="5.25" customHeight="1">
      <c r="B101" s="55"/>
      <c r="C101" s="26"/>
      <c r="D101" s="26"/>
      <c r="E101" s="38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37"/>
    </row>
    <row r="102" spans="2:18" ht="12.75">
      <c r="B102" s="55"/>
      <c r="C102" s="26"/>
      <c r="D102" s="26"/>
      <c r="E102" s="46" t="s">
        <v>63</v>
      </c>
      <c r="F102" s="26"/>
      <c r="G102" s="39">
        <f>SUM(G93+G100)</f>
        <v>147072</v>
      </c>
      <c r="H102" s="26"/>
      <c r="I102" s="26"/>
      <c r="J102" s="39">
        <f>SUM(J93+J100)</f>
        <v>121657.14000000001</v>
      </c>
      <c r="K102" s="26"/>
      <c r="L102" s="26"/>
      <c r="M102" s="39">
        <f>SUM(M93+M100)</f>
        <v>-25414.86</v>
      </c>
      <c r="N102" s="26"/>
      <c r="O102" s="26"/>
      <c r="P102" s="26"/>
      <c r="Q102" s="39">
        <f>SUM(Q93+Q100)</f>
        <v>150770</v>
      </c>
      <c r="R102" s="37"/>
    </row>
    <row r="103" spans="2:18" ht="12.75" customHeight="1">
      <c r="B103" s="5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37"/>
    </row>
    <row r="104" spans="2:18" ht="12.75">
      <c r="B104" s="55"/>
      <c r="C104" s="26"/>
      <c r="D104" s="26"/>
      <c r="E104" s="59" t="s">
        <v>80</v>
      </c>
      <c r="F104" s="26"/>
      <c r="G104" s="26"/>
      <c r="H104" s="26"/>
      <c r="I104" s="26"/>
      <c r="J104" s="58">
        <v>7791.07</v>
      </c>
      <c r="K104" s="26"/>
      <c r="L104" s="26"/>
      <c r="M104" s="26"/>
      <c r="N104" s="26"/>
      <c r="O104" s="26"/>
      <c r="P104" s="26"/>
      <c r="Q104" s="26"/>
      <c r="R104" s="37"/>
    </row>
    <row r="105" spans="2:18" ht="7.5" customHeight="1">
      <c r="B105" s="5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37"/>
    </row>
    <row r="106" spans="2:18" ht="12.75">
      <c r="B106" s="55"/>
      <c r="C106" s="26"/>
      <c r="D106" s="26"/>
      <c r="E106" s="59" t="s">
        <v>81</v>
      </c>
      <c r="F106" s="26"/>
      <c r="G106" s="26"/>
      <c r="H106" s="26"/>
      <c r="I106" s="26"/>
      <c r="J106" s="39">
        <f>SUM(J102:J105)</f>
        <v>129448.21000000002</v>
      </c>
      <c r="K106" s="26"/>
      <c r="L106" s="26"/>
      <c r="M106" s="26"/>
      <c r="N106" s="26"/>
      <c r="O106" s="26"/>
      <c r="P106" s="26"/>
      <c r="Q106" s="26"/>
      <c r="R106" s="37"/>
    </row>
    <row r="107" spans="2:18" ht="12.75" customHeight="1">
      <c r="B107" s="5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37"/>
    </row>
    <row r="108" spans="2:18" ht="12.75" customHeight="1">
      <c r="B108" s="55"/>
      <c r="C108" s="26"/>
      <c r="D108" s="26"/>
      <c r="E108" s="59" t="s">
        <v>82</v>
      </c>
      <c r="F108" s="26"/>
      <c r="G108" s="26"/>
      <c r="H108" s="26"/>
      <c r="I108" s="61" t="s">
        <v>83</v>
      </c>
      <c r="J108" s="39">
        <f>SUM(J38-J106)</f>
        <v>44965.20999999996</v>
      </c>
      <c r="K108" s="26"/>
      <c r="L108" s="26"/>
      <c r="M108" s="26"/>
      <c r="N108" s="26"/>
      <c r="O108" s="26"/>
      <c r="P108" s="26"/>
      <c r="Q108" s="26"/>
      <c r="R108" s="37"/>
    </row>
    <row r="109" spans="2:18" ht="12.75" customHeight="1">
      <c r="B109" s="55"/>
      <c r="C109" s="26"/>
      <c r="D109" s="26"/>
      <c r="E109" s="26"/>
      <c r="F109" s="26"/>
      <c r="G109" s="26"/>
      <c r="H109" s="26"/>
      <c r="I109" s="26"/>
      <c r="J109" s="6"/>
      <c r="K109" s="26"/>
      <c r="L109" s="26"/>
      <c r="M109" s="26"/>
      <c r="N109" s="26"/>
      <c r="O109" s="26"/>
      <c r="P109" s="26"/>
      <c r="Q109" s="26"/>
      <c r="R109" s="37"/>
    </row>
    <row r="110" spans="2:18" ht="12.75" customHeight="1">
      <c r="B110" s="55"/>
      <c r="C110" s="26"/>
      <c r="D110" s="26"/>
      <c r="E110" s="59" t="s">
        <v>84</v>
      </c>
      <c r="F110" s="26"/>
      <c r="G110" s="26"/>
      <c r="H110" s="26"/>
      <c r="I110" s="26"/>
      <c r="J110" s="39">
        <f>SUM(J106:J109)</f>
        <v>174413.41999999998</v>
      </c>
      <c r="K110" s="26"/>
      <c r="L110" s="26"/>
      <c r="M110" s="26"/>
      <c r="N110" s="26"/>
      <c r="O110" s="26"/>
      <c r="P110" s="26"/>
      <c r="Q110" s="39"/>
      <c r="R110" s="37"/>
    </row>
    <row r="111" spans="2:18" ht="12.75">
      <c r="B111" s="4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6"/>
    </row>
    <row r="114" ht="12.75" customHeight="1"/>
  </sheetData>
  <mergeCells count="13">
    <mergeCell ref="F6:H6"/>
    <mergeCell ref="I6:K6"/>
    <mergeCell ref="L6:N6"/>
    <mergeCell ref="B2:R2"/>
    <mergeCell ref="P6:R6"/>
    <mergeCell ref="F80:H80"/>
    <mergeCell ref="I80:K80"/>
    <mergeCell ref="L80:N80"/>
    <mergeCell ref="P80:R80"/>
    <mergeCell ref="F42:H42"/>
    <mergeCell ref="I42:K42"/>
    <mergeCell ref="L42:N42"/>
    <mergeCell ref="P42:R42"/>
  </mergeCells>
  <printOptions/>
  <pageMargins left="1.7716535433070868" right="0.7874015748031497" top="1.062992125984252" bottom="0.984251968503937" header="0.5118110236220472" footer="0.57"/>
  <pageSetup horizontalDpi="600" verticalDpi="600" orientation="landscape" paperSize="9" scale="98" r:id="rId1"/>
  <headerFooter alignWithMargins="0">
    <oddHeader>&amp;C&amp;"Tahoma,Grassetto"&amp;14Ordine degli Ingegneri della Provincia di Pistoia
&amp;"Tahoma,Normale"&amp;8Via Panciatichi, 11 - 51100 Pistoia --- tel. 057325931 - fax 057324383
CF 80005870474 - email info@ordineingegneri.pistoia.it  web www.ordineingegneri.pistoia.it</oddHeader>
    <oddFooter>&amp;C&amp;"Arial,Grassetto" &amp;R&amp;"Tahoma,Corsivo"&amp;9Bilancio consuntivo 2010 e preventivo 2011&amp;"Arial,Normale"&amp;10
</oddFooter>
  </headerFooter>
  <rowBreaks count="2" manualBreakCount="2">
    <brk id="38" max="17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Michelacci e Contrucci</dc:creator>
  <cp:keywords/>
  <dc:description/>
  <cp:lastModifiedBy>Cinzia</cp:lastModifiedBy>
  <cp:lastPrinted>2011-03-08T09:16:06Z</cp:lastPrinted>
  <dcterms:created xsi:type="dcterms:W3CDTF">2011-02-16T18:25:18Z</dcterms:created>
  <dcterms:modified xsi:type="dcterms:W3CDTF">2011-03-09T11:02:01Z</dcterms:modified>
  <cp:category/>
  <cp:version/>
  <cp:contentType/>
  <cp:contentStatus/>
</cp:coreProperties>
</file>